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<sst xmlns="http://schemas.openxmlformats.org/spreadsheetml/2006/main" count="385" uniqueCount="251">
  <si>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</si>
  <si>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</si>
  <si>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</si>
  <si>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</si>
  <si>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</si>
  <si>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</si>
  <si>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</si>
  <si>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</si>
  <si>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</si>
  <si>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</si>
  <si>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</si>
  <si>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</si>
  <si>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</si>
  <si>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</si>
  <si>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</si>
  <si>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</si>
  <si>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</si>
  <si>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</si>
  <si>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</si>
  <si>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</si>
  <si>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</si>
  <si>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</si>
  <si>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</si>
  <si>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</si>
  <si>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</si>
  <si>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</si>
  <si>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</si>
  <si>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</si>
  <si>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</si>
  <si>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</si>
  <si>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</si>
  <si>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</si>
  <si>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</si>
  <si>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</si>
  <si>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</si>
  <si>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</si>
  <si>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</si>
  <si>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</si>
  <si>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</si>
  <si>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</si>
  <si>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</si>
  <si>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</si>
  <si>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</si>
  <si>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</si>
  <si>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</si>
  <si>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</si>
  <si>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</si>
  <si>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</si>
  <si>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</si>
  <si>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</si>
  <si>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</si>
  <si>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</si>
  <si>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</si>
  <si>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</si>
  <si>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</si>
  <si>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</si>
  <si>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</si>
  <si>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</si>
  <si>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</si>
  <si>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</si>
  <si>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</si>
  <si>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</si>
  <si>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</si>
  <si>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</si>
  <si>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</si>
  <si>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</si>
  <si>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</si>
  <si>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</si>
  <si>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</si>
  <si>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</si>
  <si>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</si>
  <si>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</si>
  <si>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</si>
  <si>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</si>
  <si>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</si>
  <si>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</si>
  <si>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</si>
  <si>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</si>
  <si>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</si>
  <si>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</si>
  <si>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</si>
  <si>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</si>
  <si>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</si>
  <si>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</si>
  <si>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</si>
  <si>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</si>
  <si>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</si>
  <si>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</si>
  <si>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</si>
  <si>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</si>
  <si>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</si>
  <si>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</si>
  <si>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</si>
  <si>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</si>
  <si>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</si>
  <si>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</si>
  <si>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</si>
  <si>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</si>
  <si>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</si>
  <si>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</si>
  <si>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</si>
  <si>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</si>
  <si>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</si>
  <si>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</si>
  <si>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</si>
  <si>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</si>
  <si>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</si>
  <si>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</si>
  <si>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</si>
  <si>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</si>
  <si>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</si>
  <si>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</si>
  <si>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</si>
  <si>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</si>
  <si>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</si>
  <si>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</si>
  <si>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</si>
  <si>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</si>
  <si>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</si>
  <si>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</si>
  <si>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</si>
  <si>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</si>
  <si>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</si>
  <si>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</si>
  <si>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</si>
  <si>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</si>
  <si>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</si>
  <si>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</si>
  <si>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</si>
  <si>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</si>
  <si>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</si>
  <si>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</si>
  <si>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</si>
  <si>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</si>
  <si>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</si>
  <si>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</si>
  <si>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</si>
  <si>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</si>
  <si>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</si>
  <si>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</si>
  <si>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</si>
  <si>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</si>
  <si>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</si>
  <si>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</si>
  <si>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</si>
  <si>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</si>
  <si>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</si>
  <si>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</si>
  <si>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</si>
  <si>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</si>
  <si>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</si>
  <si>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</si>
  <si>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</si>
  <si>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</si>
  <si>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</si>
  <si>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</si>
  <si>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</si>
  <si>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</si>
  <si>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</si>
  <si>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</si>
  <si>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</si>
  <si>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</si>
  <si>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</si>
  <si>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</si>
  <si>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</si>
  <si>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</si>
  <si>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</si>
  <si>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</si>
  <si>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</si>
  <si>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</si>
  <si>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</si>
  <si>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</si>
  <si>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</si>
  <si>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</si>
  <si>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</si>
  <si>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</si>
  <si>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</si>
  <si>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</si>
  <si>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</si>
  <si>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</si>
  <si>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</si>
  <si>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</si>
  <si>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</si>
  <si>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</si>
  <si>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</si>
  <si>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</si>
  <si>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</si>
  <si>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</si>
  <si>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</si>
  <si>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</si>
  <si>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</si>
  <si>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</si>
  <si>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</si>
  <si>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</si>
  <si>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</si>
  <si>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</si>
  <si>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</si>
  <si>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</si>
  <si>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</si>
  <si>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</si>
  <si>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</si>
  <si>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</si>
  <si>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</si>
  <si>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</si>
  <si>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</si>
  <si>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</si>
  <si>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</si>
  <si>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</si>
  <si>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</si>
  <si>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</si>
  <si>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</si>
  <si>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</si>
  <si>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</si>
  <si>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</si>
  <si>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</si>
  <si>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</si>
  <si>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</si>
  <si>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</si>
  <si>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</si>
  <si>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</si>
  <si>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</si>
  <si>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</si>
  <si>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</si>
  <si>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</si>
  <si>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</si>
  <si>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</si>
  <si>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</si>
  <si>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</si>
  <si>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</si>
  <si>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</si>
  <si>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</si>
  <si>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</si>
  <si>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</si>
  <si>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</si>
  <si>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</si>
  <si>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</si>
  <si>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</si>
  <si>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</si>
  <si>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</si>
  <si>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</si>
  <si>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</si>
  <si>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</si>
  <si>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</si>
  <si>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</si>
  <si>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</si>
  <si>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</si>
  <si>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</si>
  <si>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</si>
  <si>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&amp; Văn bản số 2779/HD-SXD ngày 15/10/2021 của Sở Xây dựng tỉnh Ninh Bình</t>
  </si>
  <si>
    <t>(Theo Công bố giá tháng 9 từ ngày 11/9/2020 của Sở Xây dựng tỉnh Ninh Bình
và QĐ số 648/QĐ-BCT ngày 20/3/2019 của Bộ Công thương)</t>
  </si>
  <si>
    <t>Xăng RON 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</si>
</sst>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C1">
      <selection activeCell="N9" sqref="N9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247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248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138157.8947368421</v>
      </c>
      <c r="H9" s="50">
        <f aca="true" t="shared" si="0" ref="H9:I18">H$13*$F9/$F$13</f>
        <v>129605.26315789473</v>
      </c>
      <c r="I9" s="51">
        <f t="shared" si="0"/>
        <v>124342.1052631579</v>
      </c>
      <c r="N9" s="52">
        <f>ROUND(IF($N$8=1,$G9,IF($N$8=2,$H9,IF($N$8=3,$I9,IF($N$8=4,$J9,IF($N$8=5,$K9,IF($N$8=6,$L9)))))),1)</f>
        <v>129605.3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163026.31578947368</v>
      </c>
      <c r="H10" s="50">
        <f t="shared" si="0"/>
        <v>152934.2105263158</v>
      </c>
      <c r="I10" s="51">
        <f t="shared" si="0"/>
        <v>146723.68421052632</v>
      </c>
      <c r="N10" s="52">
        <f aca="true" t="shared" si="1" ref="N10:N48">ROUND(IF($N$8=1,$G10,IF($N$8=2,$H10,IF($N$8=3,$I10,IF($N$8=4,$J10,IF($N$8=5,$K10,IF($N$8=6,$L10)))))),1)</f>
        <v>152934.2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177532.8947368421</v>
      </c>
      <c r="H11" s="50">
        <f t="shared" si="0"/>
        <v>166542.76315789472</v>
      </c>
      <c r="I11" s="51">
        <f t="shared" si="0"/>
        <v>159779.60526315786</v>
      </c>
      <c r="N11" s="52">
        <f t="shared" si="1"/>
        <v>166542.8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192039.47368421053</v>
      </c>
      <c r="H12" s="50">
        <f t="shared" si="0"/>
        <v>180151.31578947368</v>
      </c>
      <c r="I12" s="51">
        <f t="shared" si="0"/>
        <v>172835.52631578947</v>
      </c>
      <c r="N12" s="52">
        <f t="shared" si="1"/>
        <v>180151.3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210000</v>
      </c>
      <c r="H13" s="12">
        <v>197000</v>
      </c>
      <c r="I13" s="13">
        <v>189000</v>
      </c>
      <c r="J13" s="24"/>
      <c r="K13" s="24"/>
      <c r="L13" s="24"/>
      <c r="N13" s="52">
        <f t="shared" si="1"/>
        <v>197000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227960.52631578947</v>
      </c>
      <c r="H14" s="50">
        <f t="shared" si="0"/>
        <v>213848.68421052632</v>
      </c>
      <c r="I14" s="51">
        <f t="shared" si="0"/>
        <v>205164.47368421053</v>
      </c>
      <c r="N14" s="52">
        <f t="shared" si="1"/>
        <v>213848.7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247993.42105263157</v>
      </c>
      <c r="H15" s="50">
        <f t="shared" si="0"/>
        <v>232641.44736842104</v>
      </c>
      <c r="I15" s="51">
        <f t="shared" si="0"/>
        <v>223194.07894736843</v>
      </c>
      <c r="N15" s="52">
        <f t="shared" si="1"/>
        <v>232641.4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268026.3157894737</v>
      </c>
      <c r="H16" s="50">
        <f t="shared" si="0"/>
        <v>251434.2105263158</v>
      </c>
      <c r="I16" s="51">
        <f t="shared" si="0"/>
        <v>241223.68421052632</v>
      </c>
      <c r="N16" s="52">
        <f t="shared" si="1"/>
        <v>251434.2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317763.1578947368</v>
      </c>
      <c r="H17" s="50">
        <f t="shared" si="0"/>
        <v>298092.10526315786</v>
      </c>
      <c r="I17" s="51">
        <f t="shared" si="0"/>
        <v>285986.8421052631</v>
      </c>
      <c r="N17" s="52">
        <f t="shared" si="1"/>
        <v>298092.1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374407.8947368421</v>
      </c>
      <c r="H18" s="50">
        <f t="shared" si="0"/>
        <v>351230.2631578947</v>
      </c>
      <c r="I18" s="51">
        <f t="shared" si="0"/>
        <v>336967.10526315786</v>
      </c>
      <c r="N18" s="52">
        <f t="shared" si="1"/>
        <v>351230.3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146710.52631578947</v>
      </c>
      <c r="H19" s="50">
        <f aca="true" t="shared" si="2" ref="H19:I22">H$23*$F19/$F$23</f>
        <v>137828.94736842104</v>
      </c>
      <c r="I19" s="51">
        <f t="shared" si="2"/>
        <v>132236.84210526315</v>
      </c>
      <c r="N19" s="52">
        <f t="shared" si="1"/>
        <v>137828.9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173118.42105263157</v>
      </c>
      <c r="H20" s="50">
        <f t="shared" si="2"/>
        <v>162638.15789473685</v>
      </c>
      <c r="I20" s="51">
        <f t="shared" si="2"/>
        <v>156039.47368421053</v>
      </c>
      <c r="N20" s="52">
        <f t="shared" si="1"/>
        <v>162638.2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188523.02631578947</v>
      </c>
      <c r="H21" s="50">
        <f t="shared" si="2"/>
        <v>177110.19736842104</v>
      </c>
      <c r="I21" s="51">
        <f t="shared" si="2"/>
        <v>169924.34210526315</v>
      </c>
      <c r="N21" s="52">
        <f t="shared" si="1"/>
        <v>177110.2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203927.63157894736</v>
      </c>
      <c r="H22" s="50">
        <f t="shared" si="2"/>
        <v>191582.23684210525</v>
      </c>
      <c r="I22" s="51">
        <f t="shared" si="2"/>
        <v>183809.2105263158</v>
      </c>
      <c r="N22" s="52">
        <f t="shared" si="1"/>
        <v>191582.2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223000</v>
      </c>
      <c r="H23" s="12">
        <v>209500</v>
      </c>
      <c r="I23" s="12">
        <v>201000</v>
      </c>
      <c r="J23" s="24"/>
      <c r="K23" s="24"/>
      <c r="L23" s="24"/>
      <c r="N23" s="52">
        <f t="shared" si="1"/>
        <v>209500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242072.36842105264</v>
      </c>
      <c r="H24" s="50">
        <f t="shared" si="3"/>
        <v>227417.76315789475</v>
      </c>
      <c r="I24" s="51">
        <f t="shared" si="3"/>
        <v>218190.7894736842</v>
      </c>
      <c r="N24" s="52">
        <f t="shared" si="1"/>
        <v>227417.8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263345.3947368421</v>
      </c>
      <c r="H25" s="50">
        <f t="shared" si="3"/>
        <v>247402.9605263158</v>
      </c>
      <c r="I25" s="51">
        <f t="shared" si="3"/>
        <v>237365.13157894736</v>
      </c>
      <c r="N25" s="52">
        <f t="shared" si="1"/>
        <v>247403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284618.4210526316</v>
      </c>
      <c r="H26" s="50">
        <f t="shared" si="3"/>
        <v>267388.15789473685</v>
      </c>
      <c r="I26" s="51">
        <f t="shared" si="3"/>
        <v>256539.47368421053</v>
      </c>
      <c r="N26" s="52">
        <f t="shared" si="1"/>
        <v>267388.2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337434.2105263157</v>
      </c>
      <c r="H27" s="50">
        <f t="shared" si="3"/>
        <v>317006.57894736837</v>
      </c>
      <c r="I27" s="51">
        <f t="shared" si="3"/>
        <v>304144.7368421052</v>
      </c>
      <c r="N27" s="52">
        <f t="shared" si="1"/>
        <v>317006.6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397585.5263157895</v>
      </c>
      <c r="H28" s="50">
        <f t="shared" si="3"/>
        <v>373516.44736842107</v>
      </c>
      <c r="I28" s="51">
        <f t="shared" si="3"/>
        <v>358361.84210526315</v>
      </c>
      <c r="N28" s="52">
        <f t="shared" si="1"/>
        <v>373516.4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155263.15789473685</v>
      </c>
      <c r="H29" s="50">
        <f aca="true" t="shared" si="4" ref="H29:I32">H$33*$F29/$F$33</f>
        <v>146052.63157894736</v>
      </c>
      <c r="I29" s="51">
        <f t="shared" si="4"/>
        <v>140131.57894736843</v>
      </c>
      <c r="N29" s="52">
        <f t="shared" si="1"/>
        <v>146052.6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183210.52631578947</v>
      </c>
      <c r="H30" s="50">
        <f t="shared" si="4"/>
        <v>172342.1052631579</v>
      </c>
      <c r="I30" s="51">
        <f t="shared" si="4"/>
        <v>165355.26315789475</v>
      </c>
      <c r="N30" s="52">
        <f t="shared" si="1"/>
        <v>172342.1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199513.15789473683</v>
      </c>
      <c r="H31" s="50">
        <f t="shared" si="4"/>
        <v>187677.63157894736</v>
      </c>
      <c r="I31" s="51">
        <f t="shared" si="4"/>
        <v>180069.07894736843</v>
      </c>
      <c r="N31" s="52">
        <f t="shared" si="1"/>
        <v>187677.6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215815.7894736842</v>
      </c>
      <c r="H32" s="50">
        <f t="shared" si="4"/>
        <v>203013.15789473683</v>
      </c>
      <c r="I32" s="51">
        <f t="shared" si="4"/>
        <v>194782.8947368421</v>
      </c>
      <c r="N32" s="52">
        <f t="shared" si="1"/>
        <v>203013.2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236000</v>
      </c>
      <c r="H33" s="12">
        <v>222000</v>
      </c>
      <c r="I33" s="12">
        <v>213000</v>
      </c>
      <c r="J33" s="24"/>
      <c r="K33" s="24"/>
      <c r="L33" s="24"/>
      <c r="N33" s="52">
        <f t="shared" si="1"/>
        <v>222000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256184.2105263158</v>
      </c>
      <c r="H34" s="50">
        <f t="shared" si="5"/>
        <v>240986.84210526315</v>
      </c>
      <c r="I34" s="51">
        <f t="shared" si="5"/>
        <v>231217.1052631579</v>
      </c>
      <c r="N34" s="52">
        <f t="shared" si="1"/>
        <v>240986.8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278697.36842105264</v>
      </c>
      <c r="H35" s="50">
        <f t="shared" si="5"/>
        <v>262164.4736842105</v>
      </c>
      <c r="I35" s="51">
        <f t="shared" si="5"/>
        <v>251536.18421052632</v>
      </c>
      <c r="N35" s="52">
        <f t="shared" si="1"/>
        <v>262164.5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301210.5263157895</v>
      </c>
      <c r="H36" s="50">
        <f t="shared" si="5"/>
        <v>283342.10526315786</v>
      </c>
      <c r="I36" s="51">
        <f t="shared" si="5"/>
        <v>271855.2631578947</v>
      </c>
      <c r="N36" s="52">
        <f t="shared" si="1"/>
        <v>283342.1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357105.2631578947</v>
      </c>
      <c r="H37" s="50">
        <f t="shared" si="5"/>
        <v>335921.05263157893</v>
      </c>
      <c r="I37" s="51">
        <f t="shared" si="5"/>
        <v>322302.6315789473</v>
      </c>
      <c r="N37" s="52">
        <f t="shared" si="1"/>
        <v>335921.1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420763.15789473685</v>
      </c>
      <c r="H38" s="50">
        <f t="shared" si="5"/>
        <v>395802.63157894736</v>
      </c>
      <c r="I38" s="51">
        <f t="shared" si="5"/>
        <v>379756.5789473684</v>
      </c>
      <c r="N38" s="52">
        <f t="shared" si="1"/>
        <v>395802.6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165789.47368421053</v>
      </c>
      <c r="H39" s="50">
        <f aca="true" t="shared" si="6" ref="H39:I42">H$43*$F39/$F$43</f>
        <v>155756.57894736843</v>
      </c>
      <c r="I39" s="51">
        <f t="shared" si="6"/>
        <v>149342.1052631579</v>
      </c>
      <c r="N39" s="52">
        <f t="shared" si="1"/>
        <v>155756.6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195631.57894736843</v>
      </c>
      <c r="H40" s="50">
        <f t="shared" si="6"/>
        <v>183792.76315789475</v>
      </c>
      <c r="I40" s="51">
        <f t="shared" si="6"/>
        <v>176223.68421052632</v>
      </c>
      <c r="N40" s="52">
        <f t="shared" si="1"/>
        <v>183792.8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213039.47368421053</v>
      </c>
      <c r="H41" s="50">
        <f t="shared" si="6"/>
        <v>200147.20394736843</v>
      </c>
      <c r="I41" s="51">
        <f t="shared" si="6"/>
        <v>191904.6052631579</v>
      </c>
      <c r="N41" s="52">
        <f t="shared" si="1"/>
        <v>200147.2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230447.36842105264</v>
      </c>
      <c r="H42" s="50">
        <f t="shared" si="6"/>
        <v>216501.6447368421</v>
      </c>
      <c r="I42" s="51">
        <f t="shared" si="6"/>
        <v>207585.52631578947</v>
      </c>
      <c r="N42" s="52">
        <f t="shared" si="1"/>
        <v>216501.6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252000</v>
      </c>
      <c r="H43" s="12">
        <v>236750</v>
      </c>
      <c r="I43" s="12">
        <v>227000</v>
      </c>
      <c r="J43" s="24"/>
      <c r="K43" s="24"/>
      <c r="L43" s="24"/>
      <c r="N43" s="52">
        <f t="shared" si="1"/>
        <v>236750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273552.63157894736</v>
      </c>
      <c r="H44" s="50">
        <f t="shared" si="7"/>
        <v>256998.3552631579</v>
      </c>
      <c r="I44" s="51">
        <f t="shared" si="7"/>
        <v>246414.47368421053</v>
      </c>
      <c r="N44" s="52">
        <f t="shared" si="1"/>
        <v>256998.4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297592.10526315786</v>
      </c>
      <c r="H45" s="50">
        <f t="shared" si="7"/>
        <v>279583.0592105263</v>
      </c>
      <c r="I45" s="51">
        <f t="shared" si="7"/>
        <v>268069.0789473684</v>
      </c>
      <c r="N45" s="52">
        <f t="shared" si="1"/>
        <v>279583.1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321631.5789473684</v>
      </c>
      <c r="H46" s="50">
        <f t="shared" si="7"/>
        <v>302167.7631578947</v>
      </c>
      <c r="I46" s="51">
        <f t="shared" si="7"/>
        <v>289723.6842105263</v>
      </c>
      <c r="N46" s="52">
        <f t="shared" si="1"/>
        <v>302167.8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381315.7894736842</v>
      </c>
      <c r="H47" s="50">
        <f t="shared" si="7"/>
        <v>358240.13157894736</v>
      </c>
      <c r="I47" s="51">
        <f t="shared" si="7"/>
        <v>343486.8421052631</v>
      </c>
      <c r="N47" s="52">
        <f t="shared" si="1"/>
        <v>358240.1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449289.4736842105</v>
      </c>
      <c r="H48" s="50">
        <f t="shared" si="7"/>
        <v>422100.3289473684</v>
      </c>
      <c r="I48" s="51">
        <f t="shared" si="7"/>
        <v>404717.10526315786</v>
      </c>
      <c r="N48" s="52">
        <f t="shared" si="1"/>
        <v>422100.3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213559.32203389832</v>
      </c>
      <c r="H49" s="50">
        <f>H$50*$F49/$F$50</f>
        <v>200635.59322033898</v>
      </c>
      <c r="I49" s="51">
        <f>I$50*$F49/$F$50</f>
        <v>192372.88135593222</v>
      </c>
      <c r="N49" s="52">
        <f aca="true" t="shared" si="8" ref="N49:N95">ROUND(IF($N$8=1,$G49,IF($N$8=2,$H49,IF($N$8=3,$I49,IF($N$8=4,$J49,IF($N$8=5,$K49,IF($N$8=6,$L49)))))),1)</f>
        <v>200635.6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252000</v>
      </c>
      <c r="H50" s="12">
        <v>236750</v>
      </c>
      <c r="I50" s="12">
        <v>227000</v>
      </c>
      <c r="N50" s="52">
        <f t="shared" si="8"/>
        <v>236750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298983.05084745766</v>
      </c>
      <c r="H51" s="50">
        <f t="shared" si="9"/>
        <v>280889.8305084746</v>
      </c>
      <c r="I51" s="51">
        <f t="shared" si="9"/>
        <v>269322.0338983051</v>
      </c>
      <c r="N51" s="52">
        <f t="shared" si="8"/>
        <v>280889.8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352372.8813559322</v>
      </c>
      <c r="H52" s="50">
        <f t="shared" si="9"/>
        <v>331048.72881355934</v>
      </c>
      <c r="I52" s="51">
        <f t="shared" si="9"/>
        <v>317415.25423728814</v>
      </c>
      <c r="N52" s="52">
        <f t="shared" si="8"/>
        <v>331048.7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203571.42857142858</v>
      </c>
      <c r="H53" s="50">
        <f aca="true" t="shared" si="10" ref="H53:I55">H$56*$F53/$F$56</f>
        <v>192142.85714285716</v>
      </c>
      <c r="I53" s="51">
        <f t="shared" si="10"/>
        <v>183571.42857142858</v>
      </c>
      <c r="N53" s="52">
        <f t="shared" si="8"/>
        <v>192142.9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230035.71428571426</v>
      </c>
      <c r="H54" s="50">
        <f t="shared" si="10"/>
        <v>217121.42857142858</v>
      </c>
      <c r="I54" s="51">
        <f t="shared" si="10"/>
        <v>207435.7142857143</v>
      </c>
      <c r="N54" s="52">
        <f t="shared" si="8"/>
        <v>217121.4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256500.00000000003</v>
      </c>
      <c r="H55" s="50">
        <f t="shared" si="10"/>
        <v>242100.00000000003</v>
      </c>
      <c r="I55" s="51">
        <f>I$56*$F55/$F$56</f>
        <v>231300.00000000003</v>
      </c>
      <c r="N55" s="52">
        <f t="shared" si="8"/>
        <v>242100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285000</v>
      </c>
      <c r="H56" s="12">
        <v>269000</v>
      </c>
      <c r="I56" s="13">
        <v>257000</v>
      </c>
      <c r="J56" s="22"/>
      <c r="K56" s="22"/>
      <c r="L56" s="22"/>
      <c r="N56" s="52">
        <f t="shared" si="8"/>
        <v>269000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311464.28571428574</v>
      </c>
      <c r="H57" s="50">
        <f t="shared" si="11"/>
        <v>293978.5714285714</v>
      </c>
      <c r="I57" s="51">
        <f t="shared" si="11"/>
        <v>280864.28571428574</v>
      </c>
      <c r="N57" s="52">
        <f t="shared" si="8"/>
        <v>293978.6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337928.5714285715</v>
      </c>
      <c r="H58" s="50">
        <f t="shared" si="11"/>
        <v>318957.1428571429</v>
      </c>
      <c r="I58" s="51">
        <f t="shared" si="11"/>
        <v>304728.5714285714</v>
      </c>
      <c r="N58" s="52">
        <f t="shared" si="8"/>
        <v>318957.1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364392.85714285716</v>
      </c>
      <c r="H59" s="50">
        <f t="shared" si="11"/>
        <v>343935.7142857143</v>
      </c>
      <c r="I59" s="51">
        <f t="shared" si="11"/>
        <v>328592.85714285716</v>
      </c>
      <c r="N59" s="52">
        <f t="shared" si="8"/>
        <v>343935.7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392892.85714285716</v>
      </c>
      <c r="H60" s="50">
        <f t="shared" si="11"/>
        <v>370835.7142857143</v>
      </c>
      <c r="I60" s="68">
        <f t="shared" si="11"/>
        <v>354292.85714285716</v>
      </c>
      <c r="N60" s="52">
        <f t="shared" si="8"/>
        <v>370835.7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203571.42857142858</v>
      </c>
      <c r="H61" s="60">
        <f t="shared" si="12"/>
        <v>192142.85714285716</v>
      </c>
      <c r="I61" s="68">
        <f t="shared" si="12"/>
        <v>183571.42857142858</v>
      </c>
      <c r="N61" s="52">
        <f t="shared" si="8"/>
        <v>192142.9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230035.71428571426</v>
      </c>
      <c r="H62" s="60">
        <f t="shared" si="12"/>
        <v>217121.42857142858</v>
      </c>
      <c r="I62" s="68">
        <f t="shared" si="12"/>
        <v>207435.7142857143</v>
      </c>
      <c r="N62" s="52">
        <f t="shared" si="8"/>
        <v>217121.4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256500.00000000003</v>
      </c>
      <c r="H63" s="60">
        <f t="shared" si="12"/>
        <v>242100.00000000003</v>
      </c>
      <c r="I63" s="68">
        <f t="shared" si="12"/>
        <v>231300.00000000003</v>
      </c>
      <c r="N63" s="52">
        <f t="shared" si="8"/>
        <v>242100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285000</v>
      </c>
      <c r="H64" s="12">
        <v>269000</v>
      </c>
      <c r="I64" s="13">
        <v>257000</v>
      </c>
      <c r="J64" s="22"/>
      <c r="K64" s="22"/>
      <c r="L64" s="22"/>
      <c r="N64" s="52">
        <f t="shared" si="8"/>
        <v>269000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311464.28571428574</v>
      </c>
      <c r="H65" s="60">
        <f aca="true" t="shared" si="13" ref="H65:I68">H$64*$F65/$F$64</f>
        <v>293978.5714285714</v>
      </c>
      <c r="I65" s="68">
        <f>I$64*$F65/$F$64</f>
        <v>280864.28571428574</v>
      </c>
      <c r="N65" s="52">
        <f t="shared" si="8"/>
        <v>293978.6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337928.5714285715</v>
      </c>
      <c r="H66" s="60">
        <f t="shared" si="13"/>
        <v>318957.1428571429</v>
      </c>
      <c r="I66" s="68">
        <f t="shared" si="13"/>
        <v>304728.5714285714</v>
      </c>
      <c r="N66" s="52">
        <f t="shared" si="8"/>
        <v>318957.1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364392.85714285716</v>
      </c>
      <c r="H67" s="60">
        <f t="shared" si="13"/>
        <v>343935.7142857143</v>
      </c>
      <c r="I67" s="68">
        <f>I$64*$F67/$F$64</f>
        <v>328592.85714285716</v>
      </c>
      <c r="N67" s="52">
        <f t="shared" si="8"/>
        <v>343935.7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392892.85714285716</v>
      </c>
      <c r="H68" s="60">
        <f t="shared" si="13"/>
        <v>370835.7142857143</v>
      </c>
      <c r="I68" s="68">
        <f>I$64*$F68/$F$64</f>
        <v>354292.85714285716</v>
      </c>
      <c r="N68" s="52">
        <f t="shared" si="8"/>
        <v>370835.7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203571.42857142858</v>
      </c>
      <c r="H69" s="69">
        <f t="shared" si="14"/>
        <v>192142.85714285716</v>
      </c>
      <c r="I69" s="68">
        <f t="shared" si="14"/>
        <v>183571.42857142858</v>
      </c>
      <c r="N69" s="52">
        <f t="shared" si="8"/>
        <v>192142.9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230035.71428571426</v>
      </c>
      <c r="H70" s="69">
        <f t="shared" si="14"/>
        <v>217121.42857142858</v>
      </c>
      <c r="I70" s="68">
        <f t="shared" si="14"/>
        <v>207435.7142857143</v>
      </c>
      <c r="N70" s="52">
        <f t="shared" si="8"/>
        <v>217121.4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256500.00000000003</v>
      </c>
      <c r="H71" s="69">
        <f t="shared" si="14"/>
        <v>242100.00000000003</v>
      </c>
      <c r="I71" s="68">
        <f t="shared" si="14"/>
        <v>231300.00000000003</v>
      </c>
      <c r="N71" s="52">
        <f t="shared" si="8"/>
        <v>242100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285000</v>
      </c>
      <c r="H72" s="12">
        <v>269000</v>
      </c>
      <c r="I72" s="13">
        <v>257000</v>
      </c>
      <c r="J72" s="22"/>
      <c r="K72" s="22"/>
      <c r="L72" s="22"/>
      <c r="N72" s="52">
        <f t="shared" si="8"/>
        <v>269000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311464.28571428574</v>
      </c>
      <c r="H73" s="69">
        <f aca="true" t="shared" si="15" ref="H73:I76">H$72*$F73/$F$72</f>
        <v>293978.5714285714</v>
      </c>
      <c r="I73" s="68">
        <f t="shared" si="15"/>
        <v>280864.28571428574</v>
      </c>
      <c r="N73" s="52">
        <f t="shared" si="8"/>
        <v>293978.6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337928.5714285715</v>
      </c>
      <c r="H74" s="69">
        <f t="shared" si="15"/>
        <v>318957.1428571429</v>
      </c>
      <c r="I74" s="68">
        <f t="shared" si="15"/>
        <v>304728.5714285714</v>
      </c>
      <c r="N74" s="52">
        <f t="shared" si="8"/>
        <v>318957.1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364392.85714285716</v>
      </c>
      <c r="H75" s="69">
        <f t="shared" si="15"/>
        <v>343935.7142857143</v>
      </c>
      <c r="I75" s="68">
        <f t="shared" si="15"/>
        <v>328592.85714285716</v>
      </c>
      <c r="N75" s="52">
        <f t="shared" si="8"/>
        <v>343935.7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392892.85714285716</v>
      </c>
      <c r="H76" s="69">
        <f t="shared" si="15"/>
        <v>370835.7142857143</v>
      </c>
      <c r="I76" s="68">
        <f>I$72*$F76/$F$72</f>
        <v>354292.85714285716</v>
      </c>
      <c r="N76" s="52">
        <f t="shared" si="8"/>
        <v>370835.7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203571.42857142858</v>
      </c>
      <c r="H77" s="69">
        <f aca="true" t="shared" si="16" ref="H77:I79">H$80*$F77/$F$80</f>
        <v>192142.85714285716</v>
      </c>
      <c r="I77" s="68">
        <f t="shared" si="16"/>
        <v>183571.42857142858</v>
      </c>
      <c r="N77" s="52">
        <f t="shared" si="8"/>
        <v>192142.9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230035.71428571426</v>
      </c>
      <c r="H78" s="69">
        <f t="shared" si="16"/>
        <v>217121.42857142858</v>
      </c>
      <c r="I78" s="68">
        <f t="shared" si="16"/>
        <v>207435.7142857143</v>
      </c>
      <c r="N78" s="52">
        <f t="shared" si="8"/>
        <v>217121.4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256500.00000000003</v>
      </c>
      <c r="H79" s="69">
        <f t="shared" si="16"/>
        <v>242100.00000000003</v>
      </c>
      <c r="I79" s="68">
        <f t="shared" si="16"/>
        <v>231300.00000000003</v>
      </c>
      <c r="N79" s="52">
        <f t="shared" si="8"/>
        <v>242100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285000</v>
      </c>
      <c r="H80" s="12">
        <v>269000</v>
      </c>
      <c r="I80" s="13">
        <v>257000</v>
      </c>
      <c r="J80" s="22"/>
      <c r="K80" s="22"/>
      <c r="L80" s="22"/>
      <c r="N80" s="52">
        <f t="shared" si="8"/>
        <v>269000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311464.28571428574</v>
      </c>
      <c r="H81" s="69">
        <f>H$80*$F81/$F$80</f>
        <v>293978.5714285714</v>
      </c>
      <c r="I81" s="68">
        <f aca="true" t="shared" si="17" ref="H81:I84">I$80*$F81/$F$80</f>
        <v>280864.28571428574</v>
      </c>
      <c r="N81" s="52">
        <f t="shared" si="8"/>
        <v>293978.6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337928.5714285715</v>
      </c>
      <c r="H82" s="69">
        <f t="shared" si="17"/>
        <v>318957.1428571429</v>
      </c>
      <c r="I82" s="68">
        <f t="shared" si="17"/>
        <v>304728.5714285714</v>
      </c>
      <c r="N82" s="52">
        <f t="shared" si="8"/>
        <v>318957.1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364392.85714285716</v>
      </c>
      <c r="H83" s="69">
        <f t="shared" si="17"/>
        <v>343935.7142857143</v>
      </c>
      <c r="I83" s="68">
        <f t="shared" si="17"/>
        <v>328592.85714285716</v>
      </c>
      <c r="N83" s="52">
        <f t="shared" si="8"/>
        <v>343935.7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392892.85714285716</v>
      </c>
      <c r="H84" s="69">
        <f t="shared" si="17"/>
        <v>370835.7142857143</v>
      </c>
      <c r="I84" s="68">
        <f>I$80*$F84/$F$80</f>
        <v>354292.85714285716</v>
      </c>
      <c r="N84" s="52">
        <f t="shared" si="8"/>
        <v>370835.7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203571.42857142858</v>
      </c>
      <c r="H85" s="69">
        <f aca="true" t="shared" si="18" ref="H85:I87">H$88*$F85/$F$88</f>
        <v>192142.85714285716</v>
      </c>
      <c r="I85" s="68">
        <f t="shared" si="18"/>
        <v>183571.42857142858</v>
      </c>
      <c r="N85" s="52">
        <f t="shared" si="8"/>
        <v>192142.9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230035.71428571426</v>
      </c>
      <c r="H86" s="69">
        <f t="shared" si="18"/>
        <v>217121.42857142858</v>
      </c>
      <c r="I86" s="68">
        <f t="shared" si="18"/>
        <v>207435.7142857143</v>
      </c>
      <c r="N86" s="52">
        <f t="shared" si="8"/>
        <v>217121.4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256500.00000000003</v>
      </c>
      <c r="H87" s="69">
        <f>H$88*$F87/$F$88</f>
        <v>242100.00000000003</v>
      </c>
      <c r="I87" s="68">
        <f t="shared" si="18"/>
        <v>231300.00000000003</v>
      </c>
      <c r="N87" s="52">
        <f t="shared" si="8"/>
        <v>242100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285000</v>
      </c>
      <c r="H88" s="12">
        <v>269000</v>
      </c>
      <c r="I88" s="13">
        <v>257000</v>
      </c>
      <c r="J88" s="22"/>
      <c r="K88" s="22"/>
      <c r="L88" s="22"/>
      <c r="N88" s="52">
        <f t="shared" si="8"/>
        <v>269000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311464.28571428574</v>
      </c>
      <c r="H89" s="69">
        <f>H$88*$F89/$F$88</f>
        <v>293978.5714285714</v>
      </c>
      <c r="I89" s="68">
        <f aca="true" t="shared" si="19" ref="H89:I92">I$88*$F89/$F$88</f>
        <v>280864.28571428574</v>
      </c>
      <c r="N89" s="52">
        <f t="shared" si="8"/>
        <v>293978.6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337928.5714285715</v>
      </c>
      <c r="H90" s="69">
        <f t="shared" si="19"/>
        <v>318957.1428571429</v>
      </c>
      <c r="I90" s="68">
        <f t="shared" si="19"/>
        <v>304728.5714285714</v>
      </c>
      <c r="N90" s="52">
        <f t="shared" si="8"/>
        <v>318957.1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364392.85714285716</v>
      </c>
      <c r="H91" s="69">
        <f t="shared" si="19"/>
        <v>343935.7142857143</v>
      </c>
      <c r="I91" s="68">
        <f t="shared" si="19"/>
        <v>328592.85714285716</v>
      </c>
      <c r="N91" s="52">
        <f t="shared" si="8"/>
        <v>343935.7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392892.85714285716</v>
      </c>
      <c r="H92" s="69">
        <f t="shared" si="19"/>
        <v>370835.7142857143</v>
      </c>
      <c r="I92" s="68">
        <f>I$88*$F92/$F$88</f>
        <v>354292.85714285716</v>
      </c>
      <c r="N92" s="52">
        <f t="shared" si="8"/>
        <v>370835.7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545192.3076923076</v>
      </c>
      <c r="H93" s="69">
        <f>H$94*$F93/$F$94</f>
        <v>512500</v>
      </c>
      <c r="I93" s="68">
        <f>I$94*$F93/$F$94</f>
        <v>490384.6153846154</v>
      </c>
      <c r="N93" s="52">
        <f t="shared" si="8"/>
        <v>512500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567000</v>
      </c>
      <c r="H94" s="12">
        <v>533000</v>
      </c>
      <c r="I94" s="13">
        <v>510000</v>
      </c>
      <c r="J94" s="22"/>
      <c r="K94" s="22"/>
      <c r="L94" s="22"/>
      <c r="N94" s="52">
        <f t="shared" si="8"/>
        <v>533000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588807.6923076923</v>
      </c>
      <c r="H95" s="69">
        <f>H$94*$F95/$F$94</f>
        <v>553500</v>
      </c>
      <c r="I95" s="68">
        <f>I$94*$F95/$F$94</f>
        <v>529615.3846153846</v>
      </c>
      <c r="N95" s="52">
        <f t="shared" si="8"/>
        <v>553500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380487.80487804883</v>
      </c>
      <c r="H104" s="69">
        <f>H$105*$F104/$F$105</f>
        <v>365853.6585365854</v>
      </c>
      <c r="I104" s="68">
        <f>I$105*$F104/$F$105</f>
        <v>351219.51219512196</v>
      </c>
      <c r="N104" s="52">
        <f t="shared" si="20"/>
        <v>365853.7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390000</v>
      </c>
      <c r="H105" s="12">
        <v>375000</v>
      </c>
      <c r="I105" s="13">
        <v>360000</v>
      </c>
      <c r="J105" s="22"/>
      <c r="K105" s="22"/>
      <c r="L105" s="22"/>
      <c r="N105" s="52">
        <f t="shared" si="20"/>
        <v>375000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399512.1951219512</v>
      </c>
      <c r="H106" s="69">
        <f>H$105*$F106/$F$105</f>
        <v>384146.34146341466</v>
      </c>
      <c r="I106" s="68">
        <f>I$105*$F106/$F$105</f>
        <v>368780.4878048781</v>
      </c>
      <c r="N106" s="52">
        <f t="shared" si="20"/>
        <v>384146.3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356097.5609756098</v>
      </c>
      <c r="H107" s="69">
        <f>H$108*$F107/$F$108</f>
        <v>341463.4146341464</v>
      </c>
      <c r="I107" s="68">
        <f>I$108*$F107/$F$108</f>
        <v>326829.26829268294</v>
      </c>
      <c r="N107" s="52">
        <f t="shared" si="20"/>
        <v>341463.4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365000</v>
      </c>
      <c r="H108" s="12">
        <v>350000</v>
      </c>
      <c r="I108" s="13">
        <v>335000</v>
      </c>
      <c r="J108" s="22"/>
      <c r="K108" s="22"/>
      <c r="L108" s="22"/>
      <c r="N108" s="52">
        <f t="shared" si="20"/>
        <v>350000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373902.4390243903</v>
      </c>
      <c r="H109" s="69">
        <f>H$108*$F109/$F$108</f>
        <v>358536.5853658537</v>
      </c>
      <c r="I109" s="68">
        <f>I$108*$F109/$F$108</f>
        <v>343170.7317073171</v>
      </c>
      <c r="N109" s="52">
        <f t="shared" si="20"/>
        <v>358536.6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292035.3982300885</v>
      </c>
      <c r="H110" s="69">
        <f>H$111*$F110/$F$111</f>
        <v>278761.06194690266</v>
      </c>
      <c r="I110" s="68">
        <f>I$111*$F110/$F$111</f>
        <v>265486.72566371685</v>
      </c>
      <c r="N110" s="52">
        <f t="shared" si="20"/>
        <v>278761.1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330000</v>
      </c>
      <c r="H111" s="12">
        <v>315000</v>
      </c>
      <c r="I111" s="13">
        <v>300000</v>
      </c>
      <c r="J111" s="22"/>
      <c r="K111" s="22"/>
      <c r="L111" s="22"/>
      <c r="N111" s="52">
        <f t="shared" si="20"/>
        <v>315000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379646.0176991151</v>
      </c>
      <c r="H112" s="69">
        <f t="shared" si="22"/>
        <v>362389.3805309735</v>
      </c>
      <c r="I112" s="68">
        <f t="shared" si="22"/>
        <v>345132.7433628319</v>
      </c>
      <c r="N112" s="52">
        <f t="shared" si="20"/>
        <v>362389.4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429292.03539823013</v>
      </c>
      <c r="H113" s="69">
        <f t="shared" si="22"/>
        <v>409778.7610619469</v>
      </c>
      <c r="I113" s="68">
        <f t="shared" si="22"/>
        <v>390265.48672566377</v>
      </c>
      <c r="N113" s="52">
        <f t="shared" si="20"/>
        <v>409778.8</v>
      </c>
    </row>
    <row r="114" spans="1:14" ht="22.5" customHeight="1">
      <c r="A114" s="22" t="s">
        <v>122</v>
      </c>
      <c r="B114" s="93">
        <v>4</v>
      </c>
      <c r="C114" s="94" t="s">
        <v>244</v>
      </c>
      <c r="D114" s="94"/>
      <c r="E114" s="70" t="s">
        <v>37</v>
      </c>
      <c r="F114" s="71">
        <v>1</v>
      </c>
      <c r="G114" s="69">
        <f>G$115*$F114/$F$115</f>
        <v>292035.3982300885</v>
      </c>
      <c r="H114" s="69">
        <f>H$115*$F114/$F$115</f>
        <v>278761.06194690266</v>
      </c>
      <c r="I114" s="68">
        <f>I$115*$F114/$F$115</f>
        <v>265486.72566371685</v>
      </c>
      <c r="N114" s="52">
        <f t="shared" si="20"/>
        <v>278761.1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330000</v>
      </c>
      <c r="H115" s="12">
        <v>315000</v>
      </c>
      <c r="I115" s="13">
        <v>300000</v>
      </c>
      <c r="J115" s="22"/>
      <c r="K115" s="22"/>
      <c r="L115" s="22"/>
      <c r="N115" s="52">
        <f t="shared" si="20"/>
        <v>315000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379646.0176991151</v>
      </c>
      <c r="H116" s="69">
        <f t="shared" si="23"/>
        <v>362389.3805309735</v>
      </c>
      <c r="I116" s="68">
        <f t="shared" si="23"/>
        <v>345132.7433628319</v>
      </c>
      <c r="N116" s="52">
        <f t="shared" si="20"/>
        <v>362389.4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429292.03539823013</v>
      </c>
      <c r="H117" s="69">
        <f t="shared" si="23"/>
        <v>409778.7610619469</v>
      </c>
      <c r="I117" s="68">
        <f t="shared" si="23"/>
        <v>390265.48672566377</v>
      </c>
      <c r="N117" s="52">
        <f t="shared" si="20"/>
        <v>409778.8</v>
      </c>
    </row>
    <row r="118" spans="1:14" ht="22.5" customHeight="1">
      <c r="A118" s="22" t="s">
        <v>115</v>
      </c>
      <c r="B118" s="93">
        <v>5</v>
      </c>
      <c r="C118" s="94" t="s">
        <v>245</v>
      </c>
      <c r="D118" s="94"/>
      <c r="E118" s="91" t="s">
        <v>32</v>
      </c>
      <c r="F118" s="92">
        <v>1</v>
      </c>
      <c r="G118" s="90">
        <f>G$119*$F118/$F$119</f>
        <v>344660.1941747573</v>
      </c>
      <c r="H118" s="90">
        <f>H$119*$F118/$F$119</f>
        <v>330097.0873786408</v>
      </c>
      <c r="I118" s="89">
        <f>I$119*$F118/$F$119</f>
        <v>315533.98058252427</v>
      </c>
      <c r="N118" s="52">
        <f t="shared" si="20"/>
        <v>330097.1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355000</v>
      </c>
      <c r="H119" s="12">
        <v>340000</v>
      </c>
      <c r="I119" s="13">
        <v>325000</v>
      </c>
      <c r="J119" s="22"/>
      <c r="K119" s="22"/>
      <c r="L119" s="22"/>
      <c r="N119" s="52">
        <f t="shared" si="20"/>
        <v>340000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365339.8058252427</v>
      </c>
      <c r="H120" s="90">
        <f>H$119*$F120/$F$119</f>
        <v>349902.9126213592</v>
      </c>
      <c r="I120" s="89">
        <f>I$119*$F120/$F$119</f>
        <v>334466.01941747573</v>
      </c>
      <c r="N120" s="52">
        <f t="shared" si="20"/>
        <v>349902.9</v>
      </c>
    </row>
    <row r="121" spans="1:14" ht="22.5" customHeight="1">
      <c r="A121" s="22" t="s">
        <v>238</v>
      </c>
      <c r="B121" s="93">
        <v>6</v>
      </c>
      <c r="C121" s="94" t="s">
        <v>246</v>
      </c>
      <c r="D121" s="94"/>
      <c r="E121" s="70" t="s">
        <v>32</v>
      </c>
      <c r="F121" s="71">
        <v>1</v>
      </c>
      <c r="G121" s="69">
        <f>G$122*$F121/$F$122</f>
        <v>352941.17647058825</v>
      </c>
      <c r="H121" s="69">
        <f>H$122*$F121/$F$122</f>
        <v>338235.29411764705</v>
      </c>
      <c r="I121" s="68">
        <f>I$122*$F121/$F$122</f>
        <v>323529.4117647059</v>
      </c>
      <c r="N121" s="52">
        <f t="shared" si="20"/>
        <v>338235.3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360000</v>
      </c>
      <c r="H122" s="12">
        <v>345000</v>
      </c>
      <c r="I122" s="13">
        <v>330000</v>
      </c>
      <c r="J122" s="22"/>
      <c r="K122" s="22"/>
      <c r="L122" s="22"/>
      <c r="N122" s="52">
        <f t="shared" si="20"/>
        <v>345000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367058.82352941175</v>
      </c>
      <c r="H123" s="69">
        <f>H$122*$F123/$F$122</f>
        <v>351764.70588235295</v>
      </c>
      <c r="I123" s="68">
        <f>I$122*$F123/$F$122</f>
        <v>336470.5882352941</v>
      </c>
      <c r="N123" s="52">
        <f t="shared" si="20"/>
        <v>351764.7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265454.5454545454</v>
      </c>
      <c r="H124" s="69">
        <f>H$125*$F124/$F$125</f>
        <v>249999.99999999997</v>
      </c>
      <c r="I124" s="68">
        <f>I$125*$F124/$F$125</f>
        <v>239090.90909090906</v>
      </c>
      <c r="N124" s="52">
        <f t="shared" si="20"/>
        <v>250000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292000</v>
      </c>
      <c r="H125" s="12">
        <v>275000</v>
      </c>
      <c r="I125" s="13">
        <v>263000</v>
      </c>
      <c r="J125" s="22"/>
      <c r="K125" s="22"/>
      <c r="L125" s="22"/>
      <c r="N125" s="52">
        <f t="shared" si="20"/>
        <v>275000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329163.63636363635</v>
      </c>
      <c r="H126" s="69">
        <f t="shared" si="24"/>
        <v>310000</v>
      </c>
      <c r="I126" s="68">
        <f t="shared" si="24"/>
        <v>296472.72727272724</v>
      </c>
      <c r="N126" s="52">
        <f t="shared" si="20"/>
        <v>310000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368981.8181818182</v>
      </c>
      <c r="H127" s="69">
        <f t="shared" si="24"/>
        <v>347500</v>
      </c>
      <c r="I127" s="68">
        <f t="shared" si="24"/>
        <v>332336.3636363636</v>
      </c>
      <c r="N127" s="52">
        <f t="shared" si="20"/>
        <v>347500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274178.40375586855</v>
      </c>
      <c r="H128" s="69">
        <f t="shared" si="25"/>
        <v>258215.96244131456</v>
      </c>
      <c r="I128" s="68">
        <f t="shared" si="25"/>
        <v>246948.35680751174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258216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292000</v>
      </c>
      <c r="H129" s="12">
        <v>275000</v>
      </c>
      <c r="I129" s="13">
        <v>263000</v>
      </c>
      <c r="J129" s="22"/>
      <c r="K129" s="22"/>
      <c r="L129" s="22"/>
      <c r="N129" s="52">
        <f t="shared" si="20"/>
        <v>275000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309821.5962441314</v>
      </c>
      <c r="H130" s="69">
        <f>H$129*$F130/$F$129</f>
        <v>291784.0375586854</v>
      </c>
      <c r="I130" s="68">
        <f>I$129*$F130/$F$129</f>
        <v>279051.6431924883</v>
      </c>
      <c r="N130" s="52">
        <f t="shared" si="20"/>
        <v>291784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274178.40375586855</v>
      </c>
      <c r="H131" s="69">
        <f>H$132*$F131/$F$132</f>
        <v>258215.96244131456</v>
      </c>
      <c r="I131" s="68">
        <f>I$132*$F131/$F$132</f>
        <v>246948.35680751174</v>
      </c>
      <c r="N131" s="52">
        <f t="shared" si="20"/>
        <v>258216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292000</v>
      </c>
      <c r="H132" s="12">
        <v>275000</v>
      </c>
      <c r="I132" s="13">
        <v>263000</v>
      </c>
      <c r="J132" s="22"/>
      <c r="K132" s="22"/>
      <c r="L132" s="22"/>
      <c r="N132" s="52">
        <f t="shared" si="20"/>
        <v>275000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309821.5962441314</v>
      </c>
      <c r="H133" s="20">
        <f>H$132*$F133/$F$132</f>
        <v>291784.0375586854</v>
      </c>
      <c r="I133" s="21">
        <f>I$132*$F133/$F$132</f>
        <v>279051.6431924883</v>
      </c>
      <c r="N133" s="85">
        <f t="shared" si="20"/>
        <v>291784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249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250</v>
      </c>
      <c r="E141" s="26" t="s">
        <v>53</v>
      </c>
      <c r="F141" s="36">
        <v>12863.64</v>
      </c>
      <c r="G141" s="55">
        <v>1.02</v>
      </c>
      <c r="H141" s="57">
        <f>F141*G141</f>
        <v>13120.9128</v>
      </c>
      <c r="K141" s="73"/>
      <c r="L141" s="73"/>
      <c r="N141" s="76">
        <f>ROUND(F141,1)</f>
        <v>12863.6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10036.36</v>
      </c>
      <c r="G142" s="55">
        <v>1.03</v>
      </c>
      <c r="H142" s="57">
        <f>F142*G142</f>
        <v>10337.4508</v>
      </c>
      <c r="K142" s="73"/>
      <c r="L142" s="73"/>
      <c r="N142" s="76">
        <f>ROUND(F142,1)</f>
        <v>10036.4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249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12863.64</v>
      </c>
      <c r="G151" s="55">
        <v>1.02</v>
      </c>
      <c r="H151" s="57">
        <f>F151*G151</f>
        <v>13120.9128</v>
      </c>
      <c r="K151" s="73"/>
      <c r="L151" s="73"/>
      <c r="N151" s="76">
        <f>ROUND(F151,1)</f>
        <v>12863.6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10036.36</v>
      </c>
      <c r="G152" s="55">
        <v>1.03</v>
      </c>
      <c r="H152" s="57">
        <f>F152*G152</f>
        <v>10337.4508</v>
      </c>
      <c r="K152" s="73"/>
      <c r="L152" s="73"/>
      <c r="N152" s="76">
        <f>ROUND(F152,1)</f>
        <v>10036.4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2021-11-11T11:37:35Z</dcterms:modified>
  <cp:category/>
  <cp:version/>
  <cp:contentType/>
  <cp:contentStatus/>
</cp:coreProperties>
</file>